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אורי נחום\Desktop\עבודה\מתמ\אסף הרופא\"/>
    </mc:Choice>
  </mc:AlternateContent>
  <xr:revisionPtr revIDLastSave="0" documentId="13_ncr:1_{95B5E9A8-D1D0-4039-8A18-8933C4098700}" xr6:coauthVersionLast="47" xr6:coauthVersionMax="47" xr10:uidLastSave="{00000000-0000-0000-0000-000000000000}"/>
  <bookViews>
    <workbookView xWindow="-120" yWindow="-120" windowWidth="29040" windowHeight="15720" xr2:uid="{939B44E7-3B2B-4161-9E20-CFF2DEA972B5}"/>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1" l="1"/>
  <c r="K16" i="1"/>
  <c r="J16" i="1"/>
  <c r="J19" i="1"/>
  <c r="K19" i="1"/>
  <c r="M19" i="1" s="1"/>
  <c r="K10" i="1" l="1"/>
  <c r="M10" i="1" s="1"/>
  <c r="K11" i="1"/>
  <c r="M11" i="1" s="1"/>
  <c r="K12" i="1"/>
  <c r="M12" i="1" s="1"/>
  <c r="J12" i="1"/>
  <c r="J11" i="1"/>
  <c r="J10" i="1"/>
  <c r="K8" i="1"/>
  <c r="M8" i="1" s="1"/>
  <c r="K9" i="1"/>
  <c r="M9" i="1" s="1"/>
  <c r="K22" i="1"/>
  <c r="M22" i="1" s="1"/>
  <c r="K24" i="1"/>
  <c r="M24" i="1" s="1"/>
  <c r="K26" i="1"/>
  <c r="M26" i="1" s="1"/>
  <c r="K32" i="1"/>
  <c r="M32" i="1" s="1"/>
  <c r="K14" i="1"/>
  <c r="M14" i="1" s="1"/>
  <c r="K28" i="1"/>
  <c r="M28" i="1" s="1"/>
  <c r="K23" i="1"/>
  <c r="M23" i="1" s="1"/>
  <c r="K25" i="1"/>
  <c r="M25" i="1" s="1"/>
  <c r="K21" i="1"/>
  <c r="M21" i="1" s="1"/>
  <c r="K15" i="1"/>
  <c r="M15" i="1" s="1"/>
  <c r="K18" i="1"/>
  <c r="M18" i="1" s="1"/>
  <c r="J22" i="1"/>
  <c r="J23" i="1"/>
  <c r="J24" i="1"/>
  <c r="J21" i="1"/>
  <c r="J8" i="1"/>
  <c r="J9" i="1"/>
  <c r="J26" i="1"/>
  <c r="J25" i="1"/>
  <c r="J18" i="1"/>
  <c r="J37" i="1"/>
  <c r="J36" i="1"/>
  <c r="J6" i="1"/>
  <c r="J5" i="1"/>
  <c r="J32" i="1"/>
  <c r="J28" i="1"/>
  <c r="J15" i="1"/>
  <c r="J14" i="1"/>
  <c r="J38" i="1" l="1"/>
  <c r="M38" i="1"/>
</calcChain>
</file>

<file path=xl/sharedStrings.xml><?xml version="1.0" encoding="utf-8"?>
<sst xmlns="http://schemas.openxmlformats.org/spreadsheetml/2006/main" count="79" uniqueCount="51">
  <si>
    <t>סעיף</t>
  </si>
  <si>
    <t>תאור</t>
  </si>
  <si>
    <t>יחידת מידה</t>
  </si>
  <si>
    <t>כמות</t>
  </si>
  <si>
    <t>סה"כ</t>
  </si>
  <si>
    <t>פירוק ציוד קיים</t>
  </si>
  <si>
    <t>מארזי בקרים</t>
  </si>
  <si>
    <t>כבילה וחיווט</t>
  </si>
  <si>
    <t>קורא כרטיסי קרבה</t>
  </si>
  <si>
    <t>אביזרים נוספים</t>
  </si>
  <si>
    <t>אספקה, התקנה וכיוון של סוגר דלת הידראולי מתכוונן בצבע כסף בחוזק סגירה 3 מתאים לדלתות חיצוניות ברוחב של עד 100 ס"מ ולדלתות פנימיות ברוחב של עד 107 ס"מ ועד משקל דלת של 65 ק"ג. הסוגר ההידראולי כולל שני שסתומי כיונון לשליטה במהירות הסגירה והטריקה.</t>
  </si>
  <si>
    <t>אספקה, התקנה וכיוון של סוגר דלת הידראולי מתכוונן בצבע כסף בחוזק סגירה 2 עד 5 מתאים לרוחב דלת מכסימלי של עד 125 ס"מ ומשקל דלת של 25 עד 120 ק"ג. הסוגר ההידראולי כולל שני שסתומי כיונון לשליטה במהירות הסגירה והטריקה.</t>
  </si>
  <si>
    <t>אלקטרומגנט לכוח החזקה של 600 ק"ג כמתואר במפרט הטכני.</t>
  </si>
  <si>
    <t>סט זויות L+Z למנעול אלקטרו מגנטי נירוסטה עבור אלקטרומגנט לכוח החזקה של 600 ק"ג</t>
  </si>
  <si>
    <t>אספקה, התקנה ובדיקה של לחצן פתיחה בחירום כמתואר במפרט הטכני</t>
  </si>
  <si>
    <t>פירוק בקר או מארז בקרים קיים כולל כבילה במידה ולא מבוצע שימוש בכבילה</t>
  </si>
  <si>
    <t>מערכת ניהול</t>
  </si>
  <si>
    <t>מ"א</t>
  </si>
  <si>
    <t>חיגור למערכת גילוי עשן</t>
  </si>
  <si>
    <t>יחידה</t>
  </si>
  <si>
    <t>קומפלט</t>
  </si>
  <si>
    <t>אינטגרציה הפעלה והרצה</t>
  </si>
  <si>
    <t>רישוי</t>
  </si>
  <si>
    <t>רישוי לדלת</t>
  </si>
  <si>
    <t>חיגור למערכת גילוי עשן בדלתות אש ובדלתות יציאת חירום או בכל דלת אחרת על פי דרישת המרכז הרפואי</t>
  </si>
  <si>
    <t>ביצוע אינטגרציה בין כל רכיבי המערכת, הפעלת המערכת, בדיקות תקינות והכנת תיק תיעוד הכל כמתואר במפרט הטכני</t>
  </si>
  <si>
    <t>שירות</t>
  </si>
  <si>
    <t>אספקה והתקנה של קורא כרטיסי קרבה מותאם לקריאת תגים של עובדי מדינה / המרכז הרפואי</t>
  </si>
  <si>
    <t>אספקה, התקנה ובדיקה של לחצן קירבה (תה"ט או עה"ט) לפתיחת דלת ללא מגע עם גוף הלחצן. מותאם למתח של 12/24V</t>
  </si>
  <si>
    <t>כלול במחיר</t>
  </si>
  <si>
    <t>עלות שירות שנתי לדלת קיימת כולל כל האביזרים וכולל חלק יחסי בבקר ובמערכת הניהול</t>
  </si>
  <si>
    <t>עלות שירות שנתי (בתום שנה ראשונה) לדלת חדשה כולל כל האביזרים וכולל חלק יחסי בבקר ובמערכת הניהול</t>
  </si>
  <si>
    <t>תשלום חד פעמי</t>
  </si>
  <si>
    <t>אחוז הנחה</t>
  </si>
  <si>
    <t>מחיר מירבי ליחידה</t>
  </si>
  <si>
    <t>פריסה ל- 60 תשלומים</t>
  </si>
  <si>
    <t>לא למילוי</t>
  </si>
  <si>
    <t>פירוק קורא כרטיסי קרבה קיים או קודן כולל כבילה במידה ולא מבוצע שימוש בכבילה</t>
  </si>
  <si>
    <t>כלול בהצעה</t>
  </si>
  <si>
    <t>אספקה והתקנה בחדר תקשורת, או בנישת תקשורת או מעל תקרה אקוסטית של מארז בקרי כניסה הכולל בקר אחד מותאם לחיבור 2 קוראי קרבה לדלת אחת, הכל כמתואר במפרט הטכני</t>
  </si>
  <si>
    <t>אספקה והתקנה בחדר תקשורת, או בנישת תקשורת או מעל תקרה אקוסטית של מארז בקרי כניסה הכולל 2 בקרים מותאם לחיבור  4 קוראי קרבה (שני קוראים לדלת) הכל כמתואר במפרט הטכני</t>
  </si>
  <si>
    <t>אספקה והתקנה בחדר תקשורת, או בנישת תקשורת או מעל תקרה אקוסטית של מארז בקרי כניסה הכולל 4 בקרים מותאם לחיבור  4 קוראי קרבה (קורא אחד לדלת) הכל כמתואר במפרט הטכני</t>
  </si>
  <si>
    <t>אספקה והתקנה בחדר תקשורת, או בנישת תקשורת או מעל תקרה אקוסטית של מארז בקרי כניסה הכולל 4 בקרים מותאם לחיבור 8 קוראי קרבה  (שני קוראים לדלת) הכל כמתואר במפרט הטכני</t>
  </si>
  <si>
    <t>אספקה והתקנה בחדר תקשורת, או בנישת תקשורת או מעל תקרה אקוסטית של מארז בקרי כניסה הכולל 8 בקרים מותאם לחיבור 8 קוראי קרבה (קורא אחד לדלת) הכל כמתואר במפרט הטכני</t>
  </si>
  <si>
    <t>אספקה והתקנה של קורא כרטיסי קרבה שבתיים מותאם לקריאת תגים של עובדי מדינה / המרכז הרפואי</t>
  </si>
  <si>
    <t>מחיר מירבי ליחידה לחודש  כולל אחריות ושירות</t>
  </si>
  <si>
    <t>כלול במחיר הרישוי</t>
  </si>
  <si>
    <t>מערכת ניהול כולל מודול Multi Site מתוקנת על גבי שרת של המרכז הרפואי כמתואר במפרט הטכני</t>
  </si>
  <si>
    <t>חיווט קומפלט בין הבקר לקורא בכבל 6005 או בכבל תקשורת CAT 7A S/FTP AWG22 כמתואר במפרט הטכני</t>
  </si>
  <si>
    <t>חיווט בין הבקר לכלל אביזרי הדלת: אלקטרומגנט, לחצן פתיחה, לחצן ניפוץ, בכבל 6005 או בכבל תקשורת CAT 7A S/FTP AWG22 כמתואר במפרט הטכני</t>
  </si>
  <si>
    <t>נקודה לאביזר כולל צינור מריכף 20 בתקרה או בקיר תחת הטיח כולל החזרת המצב לקדמותו.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</si>
</sst>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_ ;_ * \-#,##0_ ;_ * &quot;-&quot;??_ ;_ @_ "/>
    <numFmt numFmtId="165" formatCode="0.0"/>
  </numFmts>
  <fonts count="6" x14ac:knownFonts="1">
    <font>
      <sz val="11"/>
      <color theme="1"/>
      <name val="Arial"/>
      <family val="2"/>
      <charset val="177"/>
      <scheme val="minor"/>
    </font>
    <font>
      <sz val="12"/>
      <color theme="1"/>
      <name val="Arial"/>
      <family val="2"/>
      <charset val="177"/>
      <scheme val="minor"/>
    </font>
    <font>
      <b/>
      <sz val="12"/>
      <color theme="1"/>
      <name val="Arial"/>
      <family val="2"/>
      <charset val="177"/>
      <scheme val="minor"/>
    </font>
    <font>
      <b/>
      <sz val="11"/>
      <color theme="1"/>
      <name val="Arial"/>
      <family val="2"/>
      <scheme val="minor"/>
    </font>
    <font>
      <b/>
      <sz val="12"/>
      <color theme="1"/>
      <name val="Arial"/>
      <family val="2"/>
      <scheme val="minor"/>
    </font>
    <font>
      <b/>
      <sz val="12"/>
      <name val="Arial"/>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1" fillId="0" borderId="1" xfId="0" applyFont="1" applyBorder="1"/>
    <xf numFmtId="0" fontId="1" fillId="0" borderId="1" xfId="0" applyFont="1" applyBorder="1" applyAlignment="1">
      <alignment horizontal="center" vertical="center"/>
    </xf>
    <xf numFmtId="0" fontId="1" fillId="0" borderId="0" xfId="0" applyFont="1"/>
    <xf numFmtId="0" fontId="3" fillId="0" borderId="0" xfId="0" applyFont="1" applyBorder="1" applyAlignment="1">
      <alignment horizontal="center" vertical="center"/>
    </xf>
    <xf numFmtId="0" fontId="4" fillId="0" borderId="0" xfId="0" applyFont="1" applyBorder="1" applyAlignment="1">
      <alignment horizontal="center"/>
    </xf>
    <xf numFmtId="164" fontId="3" fillId="0" borderId="0" xfId="0" applyNumberFormat="1" applyFont="1" applyBorder="1"/>
    <xf numFmtId="0" fontId="1" fillId="0" borderId="1" xfId="0" applyFont="1" applyBorder="1" applyAlignment="1">
      <alignment wrapText="1"/>
    </xf>
    <xf numFmtId="0" fontId="1" fillId="0" borderId="1" xfId="0" applyFont="1" applyFill="1" applyBorder="1"/>
    <xf numFmtId="0" fontId="1" fillId="0" borderId="1" xfId="0" applyFont="1" applyBorder="1" applyAlignment="1">
      <alignment horizontal="center"/>
    </xf>
    <xf numFmtId="0" fontId="1" fillId="0" borderId="1" xfId="0" applyFont="1" applyFill="1" applyBorder="1" applyAlignment="1">
      <alignment wrapText="1"/>
    </xf>
    <xf numFmtId="0" fontId="4"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xf numFmtId="0" fontId="4" fillId="0" borderId="1" xfId="0" applyFont="1" applyBorder="1" applyAlignment="1">
      <alignment horizont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wrapText="1" readingOrder="2"/>
    </xf>
    <xf numFmtId="0" fontId="0" fillId="0" borderId="1" xfId="0" applyBorder="1"/>
    <xf numFmtId="1" fontId="0" fillId="0" borderId="1" xfId="0" applyNumberForma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0" fontId="4" fillId="0" borderId="1" xfId="0" applyFont="1" applyBorder="1" applyAlignment="1"/>
    <xf numFmtId="0" fontId="2" fillId="0" borderId="1" xfId="0" applyFont="1" applyBorder="1" applyAlignment="1">
      <alignment vertical="center"/>
    </xf>
    <xf numFmtId="0" fontId="1" fillId="0" borderId="5" xfId="0" applyFont="1" applyBorder="1" applyAlignment="1">
      <alignment horizontal="center"/>
    </xf>
    <xf numFmtId="0" fontId="0" fillId="0" borderId="5" xfId="0" applyBorder="1"/>
    <xf numFmtId="0" fontId="1" fillId="0" borderId="6" xfId="0" applyFont="1" applyBorder="1" applyAlignment="1">
      <alignment horizontal="center"/>
    </xf>
    <xf numFmtId="1" fontId="0" fillId="0" borderId="6" xfId="0" applyNumberFormat="1" applyBorder="1" applyAlignment="1">
      <alignment horizontal="center"/>
    </xf>
    <xf numFmtId="0" fontId="0" fillId="0" borderId="6" xfId="0" applyBorder="1" applyAlignment="1">
      <alignment horizontal="center"/>
    </xf>
    <xf numFmtId="0" fontId="1" fillId="0" borderId="2" xfId="0" applyFont="1" applyBorder="1"/>
    <xf numFmtId="0" fontId="1" fillId="0" borderId="2" xfId="0" applyFont="1" applyBorder="1" applyAlignment="1">
      <alignment wrapText="1"/>
    </xf>
    <xf numFmtId="0" fontId="2" fillId="2" borderId="2" xfId="0" applyFont="1" applyFill="1" applyBorder="1" applyAlignment="1">
      <alignment vertical="center"/>
    </xf>
    <xf numFmtId="0" fontId="2" fillId="2" borderId="3" xfId="0" applyFont="1" applyFill="1" applyBorder="1" applyAlignment="1">
      <alignment vertical="center"/>
    </xf>
    <xf numFmtId="0" fontId="1" fillId="2" borderId="3" xfId="0" applyFont="1" applyFill="1" applyBorder="1"/>
    <xf numFmtId="0" fontId="0" fillId="2" borderId="3" xfId="0" applyFill="1" applyBorder="1"/>
    <xf numFmtId="0" fontId="0" fillId="2" borderId="4" xfId="0" applyFill="1" applyBorder="1"/>
    <xf numFmtId="0" fontId="1" fillId="0" borderId="6" xfId="0" applyFont="1" applyFill="1" applyBorder="1" applyAlignment="1">
      <alignment horizontal="center"/>
    </xf>
    <xf numFmtId="0" fontId="1" fillId="0" borderId="1" xfId="0" applyFont="1" applyFill="1" applyBorder="1" applyAlignment="1">
      <alignment horizontal="center"/>
    </xf>
    <xf numFmtId="0" fontId="5" fillId="0" borderId="1" xfId="0" applyFont="1" applyBorder="1" applyAlignment="1">
      <alignment horizontal="center" wrapText="1" readingOrder="2"/>
    </xf>
    <xf numFmtId="0" fontId="4" fillId="0" borderId="1" xfId="0" applyFont="1" applyBorder="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0" xfId="0" applyAlignment="1">
      <alignment horizontal="center" wrapText="1"/>
    </xf>
    <xf numFmtId="0" fontId="4" fillId="0" borderId="2" xfId="0" applyFont="1" applyBorder="1" applyAlignment="1">
      <alignment horizontal="center"/>
    </xf>
    <xf numFmtId="0" fontId="4" fillId="0" borderId="4" xfId="0" applyFont="1" applyBorder="1" applyAlignment="1">
      <alignment horizontal="center"/>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D4B36-E685-44B9-BC10-07258CAB8431}">
  <dimension ref="D1:M39"/>
  <sheetViews>
    <sheetView rightToLeft="1" tabSelected="1" zoomScaleNormal="100" workbookViewId="0">
      <selection activeCell="B30" sqref="B30"/>
    </sheetView>
  </sheetViews>
  <sheetFormatPr defaultRowHeight="14.25" x14ac:dyDescent="0.2"/>
  <cols>
    <col min="4" max="4" width="4.625" bestFit="1" customWidth="1"/>
    <col min="5" max="5" width="79.75" bestFit="1" customWidth="1"/>
    <col min="11" max="11" width="12.25" customWidth="1"/>
    <col min="12" max="12" width="9.375" bestFit="1" customWidth="1"/>
  </cols>
  <sheetData>
    <row r="1" spans="4:13" ht="15.75" x14ac:dyDescent="0.25">
      <c r="D1" s="4"/>
      <c r="E1" s="5"/>
      <c r="F1" s="5"/>
      <c r="G1" s="5"/>
      <c r="H1" s="5"/>
      <c r="I1" s="5"/>
      <c r="J1" s="6"/>
      <c r="K1" s="3"/>
    </row>
    <row r="2" spans="4:13" ht="15.75" x14ac:dyDescent="0.25">
      <c r="D2" s="39"/>
      <c r="E2" s="39"/>
      <c r="F2" s="38" t="s">
        <v>32</v>
      </c>
      <c r="G2" s="38"/>
      <c r="H2" s="38"/>
      <c r="I2" s="38"/>
      <c r="J2" s="38"/>
      <c r="K2" s="39" t="s">
        <v>35</v>
      </c>
      <c r="L2" s="39"/>
      <c r="M2" s="39"/>
    </row>
    <row r="3" spans="4:13" ht="78.75" x14ac:dyDescent="0.25">
      <c r="D3" s="16" t="s">
        <v>0</v>
      </c>
      <c r="E3" s="15" t="s">
        <v>1</v>
      </c>
      <c r="F3" s="17" t="s">
        <v>2</v>
      </c>
      <c r="G3" s="17" t="s">
        <v>3</v>
      </c>
      <c r="H3" s="17" t="s">
        <v>34</v>
      </c>
      <c r="I3" s="17" t="s">
        <v>33</v>
      </c>
      <c r="J3" s="17" t="s">
        <v>4</v>
      </c>
      <c r="K3" s="17" t="s">
        <v>45</v>
      </c>
      <c r="L3" s="17" t="s">
        <v>33</v>
      </c>
      <c r="M3" s="17" t="s">
        <v>4</v>
      </c>
    </row>
    <row r="4" spans="4:13" ht="15.75" x14ac:dyDescent="0.2">
      <c r="D4" s="41" t="s">
        <v>5</v>
      </c>
      <c r="E4" s="42"/>
      <c r="F4" s="23"/>
      <c r="G4" s="23"/>
      <c r="H4" s="23"/>
      <c r="I4" s="23"/>
      <c r="J4" s="23"/>
      <c r="K4" s="1"/>
      <c r="L4" s="18"/>
      <c r="M4" s="18"/>
    </row>
    <row r="5" spans="4:13" ht="15" x14ac:dyDescent="0.2">
      <c r="D5" s="2">
        <v>1</v>
      </c>
      <c r="E5" s="29" t="s">
        <v>15</v>
      </c>
      <c r="F5" s="9" t="s">
        <v>19</v>
      </c>
      <c r="G5" s="9">
        <v>170</v>
      </c>
      <c r="H5" s="9">
        <v>30</v>
      </c>
      <c r="I5" s="9"/>
      <c r="J5" s="9">
        <f>H5*G5</f>
        <v>5100</v>
      </c>
      <c r="K5" s="9" t="s">
        <v>36</v>
      </c>
      <c r="L5" s="18"/>
      <c r="M5" s="18"/>
    </row>
    <row r="6" spans="4:13" ht="15" x14ac:dyDescent="0.2">
      <c r="D6" s="2">
        <v>2</v>
      </c>
      <c r="E6" s="29" t="s">
        <v>37</v>
      </c>
      <c r="F6" s="24" t="s">
        <v>19</v>
      </c>
      <c r="G6" s="24">
        <v>300</v>
      </c>
      <c r="H6" s="24">
        <v>30</v>
      </c>
      <c r="I6" s="24"/>
      <c r="J6" s="24">
        <f>H6*G6</f>
        <v>9000</v>
      </c>
      <c r="K6" s="24" t="s">
        <v>36</v>
      </c>
      <c r="L6" s="25"/>
      <c r="M6" s="25"/>
    </row>
    <row r="7" spans="4:13" ht="15.75" x14ac:dyDescent="0.2">
      <c r="D7" s="41" t="s">
        <v>6</v>
      </c>
      <c r="E7" s="42"/>
      <c r="F7" s="31"/>
      <c r="G7" s="32"/>
      <c r="H7" s="32"/>
      <c r="I7" s="32"/>
      <c r="J7" s="32"/>
      <c r="K7" s="33"/>
      <c r="L7" s="34"/>
      <c r="M7" s="35"/>
    </row>
    <row r="8" spans="4:13" ht="30" x14ac:dyDescent="0.2">
      <c r="D8" s="2">
        <v>3</v>
      </c>
      <c r="E8" s="30" t="s">
        <v>39</v>
      </c>
      <c r="F8" s="26" t="s">
        <v>19</v>
      </c>
      <c r="G8" s="26">
        <v>20</v>
      </c>
      <c r="H8" s="36">
        <v>1600</v>
      </c>
      <c r="I8" s="26"/>
      <c r="J8" s="26">
        <f t="shared" ref="J8:J12" si="0">H8*G8</f>
        <v>32000</v>
      </c>
      <c r="K8" s="27">
        <f>H8/60*1.55</f>
        <v>41.333333333333336</v>
      </c>
      <c r="L8" s="28"/>
      <c r="M8" s="28">
        <f>K8*60*G8</f>
        <v>49600</v>
      </c>
    </row>
    <row r="9" spans="4:13" ht="30" x14ac:dyDescent="0.2">
      <c r="D9" s="2">
        <v>4</v>
      </c>
      <c r="E9" s="30" t="s">
        <v>40</v>
      </c>
      <c r="F9" s="9" t="s">
        <v>19</v>
      </c>
      <c r="G9" s="9">
        <v>20</v>
      </c>
      <c r="H9" s="37">
        <v>2000</v>
      </c>
      <c r="I9" s="9"/>
      <c r="J9" s="9">
        <f t="shared" si="0"/>
        <v>40000</v>
      </c>
      <c r="K9" s="19">
        <f>H9/60*1.55</f>
        <v>51.666666666666671</v>
      </c>
      <c r="L9" s="20"/>
      <c r="M9" s="20">
        <f>K9*60*G9</f>
        <v>62000.000000000007</v>
      </c>
    </row>
    <row r="10" spans="4:13" ht="30" x14ac:dyDescent="0.2">
      <c r="D10" s="2">
        <v>5</v>
      </c>
      <c r="E10" s="30" t="s">
        <v>41</v>
      </c>
      <c r="F10" s="9" t="s">
        <v>19</v>
      </c>
      <c r="G10" s="9">
        <v>30</v>
      </c>
      <c r="H10" s="37">
        <v>2400</v>
      </c>
      <c r="I10" s="9"/>
      <c r="J10" s="9">
        <f t="shared" si="0"/>
        <v>72000</v>
      </c>
      <c r="K10" s="19">
        <f t="shared" ref="K10:K12" si="1">H10/60*1.55</f>
        <v>62</v>
      </c>
      <c r="L10" s="20"/>
      <c r="M10" s="20">
        <f t="shared" ref="M10:M12" si="2">K10*60*G10</f>
        <v>111600</v>
      </c>
    </row>
    <row r="11" spans="4:13" ht="30" x14ac:dyDescent="0.2">
      <c r="D11" s="2">
        <v>6</v>
      </c>
      <c r="E11" s="30" t="s">
        <v>42</v>
      </c>
      <c r="F11" s="9" t="s">
        <v>19</v>
      </c>
      <c r="G11" s="9">
        <v>10</v>
      </c>
      <c r="H11" s="37">
        <v>3200</v>
      </c>
      <c r="I11" s="9"/>
      <c r="J11" s="9">
        <f t="shared" si="0"/>
        <v>32000</v>
      </c>
      <c r="K11" s="19">
        <f t="shared" si="1"/>
        <v>82.666666666666671</v>
      </c>
      <c r="L11" s="20"/>
      <c r="M11" s="20">
        <f t="shared" si="2"/>
        <v>49600</v>
      </c>
    </row>
    <row r="12" spans="4:13" ht="30" x14ac:dyDescent="0.2">
      <c r="D12" s="2">
        <v>7</v>
      </c>
      <c r="E12" s="30" t="s">
        <v>43</v>
      </c>
      <c r="F12" s="9" t="s">
        <v>19</v>
      </c>
      <c r="G12" s="9">
        <v>10</v>
      </c>
      <c r="H12" s="37">
        <v>4200</v>
      </c>
      <c r="I12" s="9"/>
      <c r="J12" s="9">
        <f t="shared" si="0"/>
        <v>42000</v>
      </c>
      <c r="K12" s="19">
        <f t="shared" si="1"/>
        <v>108.5</v>
      </c>
      <c r="L12" s="20"/>
      <c r="M12" s="20">
        <f t="shared" si="2"/>
        <v>65100</v>
      </c>
    </row>
    <row r="13" spans="4:13" ht="15.75" x14ac:dyDescent="0.2">
      <c r="D13" s="41" t="s">
        <v>7</v>
      </c>
      <c r="E13" s="42"/>
      <c r="F13" s="31"/>
      <c r="G13" s="32"/>
      <c r="H13" s="32"/>
      <c r="I13" s="32"/>
      <c r="J13" s="32"/>
      <c r="K13" s="33"/>
      <c r="L13" s="34"/>
      <c r="M13" s="35"/>
    </row>
    <row r="14" spans="4:13" ht="30" x14ac:dyDescent="0.2">
      <c r="D14" s="2">
        <v>8</v>
      </c>
      <c r="E14" s="7" t="s">
        <v>48</v>
      </c>
      <c r="F14" s="9" t="s">
        <v>17</v>
      </c>
      <c r="G14" s="9">
        <v>12000</v>
      </c>
      <c r="H14" s="9">
        <v>12.5</v>
      </c>
      <c r="I14" s="9"/>
      <c r="J14" s="9">
        <f>H14*G14</f>
        <v>150000</v>
      </c>
      <c r="K14" s="21">
        <f>H14/60*1.55</f>
        <v>0.32291666666666669</v>
      </c>
      <c r="L14" s="20"/>
      <c r="M14" s="20">
        <f>K14*60*G14</f>
        <v>232500</v>
      </c>
    </row>
    <row r="15" spans="4:13" ht="33" customHeight="1" x14ac:dyDescent="0.2">
      <c r="D15" s="2">
        <v>9</v>
      </c>
      <c r="E15" s="7" t="s">
        <v>49</v>
      </c>
      <c r="F15" s="9" t="s">
        <v>17</v>
      </c>
      <c r="G15" s="9">
        <v>12000</v>
      </c>
      <c r="H15" s="9">
        <v>12.5</v>
      </c>
      <c r="I15" s="9"/>
      <c r="J15" s="9">
        <f>H15*G15</f>
        <v>150000</v>
      </c>
      <c r="K15" s="21">
        <f>H15/60*1.55</f>
        <v>0.32291666666666669</v>
      </c>
      <c r="L15" s="20"/>
      <c r="M15" s="20">
        <f>K15*60*G15</f>
        <v>232500</v>
      </c>
    </row>
    <row r="16" spans="4:13" ht="33" customHeight="1" x14ac:dyDescent="0.2">
      <c r="D16" s="2">
        <v>10</v>
      </c>
      <c r="E16" s="7" t="s">
        <v>50</v>
      </c>
      <c r="F16" s="9" t="s">
        <v>19</v>
      </c>
      <c r="G16" s="9">
        <v>100</v>
      </c>
      <c r="H16" s="9">
        <v>250</v>
      </c>
      <c r="I16" s="9"/>
      <c r="J16" s="9">
        <f>H16*G16</f>
        <v>25000</v>
      </c>
      <c r="K16" s="21">
        <f>H16/60*1.55</f>
        <v>6.4583333333333339</v>
      </c>
      <c r="L16" s="20"/>
      <c r="M16" s="20">
        <f>K16*60*G16</f>
        <v>38750.000000000007</v>
      </c>
    </row>
    <row r="17" spans="4:13" ht="15.75" x14ac:dyDescent="0.2">
      <c r="D17" s="40" t="s">
        <v>8</v>
      </c>
      <c r="E17" s="40"/>
      <c r="F17" s="31"/>
      <c r="G17" s="32"/>
      <c r="H17" s="32"/>
      <c r="I17" s="32"/>
      <c r="J17" s="32"/>
      <c r="K17" s="33"/>
      <c r="L17" s="34"/>
      <c r="M17" s="35"/>
    </row>
    <row r="18" spans="4:13" ht="15" x14ac:dyDescent="0.2">
      <c r="D18" s="2">
        <v>11</v>
      </c>
      <c r="E18" s="1" t="s">
        <v>27</v>
      </c>
      <c r="F18" s="9" t="s">
        <v>19</v>
      </c>
      <c r="G18" s="9">
        <v>250</v>
      </c>
      <c r="H18" s="9">
        <v>350</v>
      </c>
      <c r="I18" s="9"/>
      <c r="J18" s="9">
        <f>H18*G18</f>
        <v>87500</v>
      </c>
      <c r="K18" s="19">
        <f>H18/60*1.55</f>
        <v>9.0416666666666661</v>
      </c>
      <c r="L18" s="20"/>
      <c r="M18" s="20">
        <f>K18*60*G18</f>
        <v>135625</v>
      </c>
    </row>
    <row r="19" spans="4:13" ht="15" x14ac:dyDescent="0.2">
      <c r="D19" s="2">
        <v>12</v>
      </c>
      <c r="E19" s="1" t="s">
        <v>44</v>
      </c>
      <c r="F19" s="9" t="s">
        <v>19</v>
      </c>
      <c r="G19" s="37">
        <v>50</v>
      </c>
      <c r="H19" s="37">
        <v>700</v>
      </c>
      <c r="I19" s="37"/>
      <c r="J19" s="9">
        <f>H19*G19</f>
        <v>35000</v>
      </c>
      <c r="K19" s="19">
        <f>H19/60*1.55</f>
        <v>18.083333333333332</v>
      </c>
      <c r="L19" s="20"/>
      <c r="M19" s="20">
        <f>K19*60*G19</f>
        <v>54250</v>
      </c>
    </row>
    <row r="20" spans="4:13" ht="15.75" x14ac:dyDescent="0.2">
      <c r="D20" s="40" t="s">
        <v>9</v>
      </c>
      <c r="E20" s="40"/>
      <c r="F20" s="31"/>
      <c r="G20" s="32"/>
      <c r="H20" s="32"/>
      <c r="I20" s="32"/>
      <c r="J20" s="32"/>
      <c r="K20" s="33"/>
      <c r="L20" s="34"/>
      <c r="M20" s="35"/>
    </row>
    <row r="21" spans="4:13" ht="45" x14ac:dyDescent="0.2">
      <c r="D21" s="46">
        <v>13</v>
      </c>
      <c r="E21" s="7" t="s">
        <v>10</v>
      </c>
      <c r="F21" s="9" t="s">
        <v>19</v>
      </c>
      <c r="G21" s="9">
        <v>50</v>
      </c>
      <c r="H21" s="9">
        <v>250</v>
      </c>
      <c r="I21" s="9"/>
      <c r="J21" s="9">
        <f>H21*G21</f>
        <v>12500</v>
      </c>
      <c r="K21" s="19">
        <f t="shared" ref="K21:K26" si="3">H21/60*1.55</f>
        <v>6.4583333333333339</v>
      </c>
      <c r="L21" s="20"/>
      <c r="M21" s="20">
        <f t="shared" ref="M21:M26" si="4">K21*60*G21</f>
        <v>19375.000000000004</v>
      </c>
    </row>
    <row r="22" spans="4:13" ht="45" x14ac:dyDescent="0.2">
      <c r="D22" s="2">
        <v>14</v>
      </c>
      <c r="E22" s="7" t="s">
        <v>11</v>
      </c>
      <c r="F22" s="9" t="s">
        <v>19</v>
      </c>
      <c r="G22" s="9">
        <v>50</v>
      </c>
      <c r="H22" s="9">
        <v>500</v>
      </c>
      <c r="I22" s="9"/>
      <c r="J22" s="9">
        <f t="shared" ref="J22:J24" si="5">H22*G22</f>
        <v>25000</v>
      </c>
      <c r="K22" s="19">
        <f t="shared" si="3"/>
        <v>12.916666666666668</v>
      </c>
      <c r="L22" s="20"/>
      <c r="M22" s="20">
        <f t="shared" si="4"/>
        <v>38750.000000000007</v>
      </c>
    </row>
    <row r="23" spans="4:13" ht="15" x14ac:dyDescent="0.2">
      <c r="D23" s="2">
        <v>15</v>
      </c>
      <c r="E23" s="1" t="s">
        <v>12</v>
      </c>
      <c r="F23" s="9" t="s">
        <v>19</v>
      </c>
      <c r="G23" s="9">
        <v>50</v>
      </c>
      <c r="H23" s="9">
        <v>600</v>
      </c>
      <c r="I23" s="9"/>
      <c r="J23" s="9">
        <f t="shared" si="5"/>
        <v>30000</v>
      </c>
      <c r="K23" s="19">
        <f t="shared" si="3"/>
        <v>15.5</v>
      </c>
      <c r="L23" s="20"/>
      <c r="M23" s="20">
        <f t="shared" si="4"/>
        <v>46500</v>
      </c>
    </row>
    <row r="24" spans="4:13" ht="15" x14ac:dyDescent="0.2">
      <c r="D24" s="2">
        <v>16</v>
      </c>
      <c r="E24" s="1" t="s">
        <v>13</v>
      </c>
      <c r="F24" s="9" t="s">
        <v>19</v>
      </c>
      <c r="G24" s="9">
        <v>100</v>
      </c>
      <c r="H24" s="9">
        <v>200</v>
      </c>
      <c r="I24" s="9"/>
      <c r="J24" s="9">
        <f t="shared" si="5"/>
        <v>20000</v>
      </c>
      <c r="K24" s="19">
        <f t="shared" si="3"/>
        <v>5.166666666666667</v>
      </c>
      <c r="L24" s="20"/>
      <c r="M24" s="20">
        <f t="shared" si="4"/>
        <v>31000</v>
      </c>
    </row>
    <row r="25" spans="4:13" ht="30" x14ac:dyDescent="0.2">
      <c r="D25" s="2">
        <v>17</v>
      </c>
      <c r="E25" s="7" t="s">
        <v>28</v>
      </c>
      <c r="F25" s="9" t="s">
        <v>19</v>
      </c>
      <c r="G25" s="9">
        <v>100</v>
      </c>
      <c r="H25" s="9">
        <v>350</v>
      </c>
      <c r="I25" s="9"/>
      <c r="J25" s="9">
        <f>H25*G25</f>
        <v>35000</v>
      </c>
      <c r="K25" s="19">
        <f t="shared" si="3"/>
        <v>9.0416666666666661</v>
      </c>
      <c r="L25" s="20"/>
      <c r="M25" s="20">
        <f t="shared" si="4"/>
        <v>54250</v>
      </c>
    </row>
    <row r="26" spans="4:13" ht="15" x14ac:dyDescent="0.2">
      <c r="D26" s="2">
        <v>18</v>
      </c>
      <c r="E26" s="8" t="s">
        <v>14</v>
      </c>
      <c r="F26" s="9" t="s">
        <v>19</v>
      </c>
      <c r="G26" s="9">
        <v>70</v>
      </c>
      <c r="H26" s="9">
        <v>200</v>
      </c>
      <c r="I26" s="9"/>
      <c r="J26" s="9">
        <f>H26*G26</f>
        <v>14000</v>
      </c>
      <c r="K26" s="19">
        <f t="shared" si="3"/>
        <v>5.166666666666667</v>
      </c>
      <c r="L26" s="20"/>
      <c r="M26" s="20">
        <f t="shared" si="4"/>
        <v>21700</v>
      </c>
    </row>
    <row r="27" spans="4:13" ht="15.75" x14ac:dyDescent="0.25">
      <c r="D27" s="39" t="s">
        <v>18</v>
      </c>
      <c r="E27" s="39"/>
      <c r="F27" s="22"/>
      <c r="G27" s="22"/>
      <c r="H27" s="22"/>
      <c r="I27" s="22"/>
      <c r="J27" s="22"/>
      <c r="K27" s="19"/>
      <c r="L27" s="20"/>
      <c r="M27" s="20"/>
    </row>
    <row r="28" spans="4:13" ht="30" x14ac:dyDescent="0.2">
      <c r="D28" s="9">
        <v>19</v>
      </c>
      <c r="E28" s="10" t="s">
        <v>24</v>
      </c>
      <c r="F28" s="9" t="s">
        <v>19</v>
      </c>
      <c r="G28" s="9">
        <v>50</v>
      </c>
      <c r="H28" s="9">
        <v>250</v>
      </c>
      <c r="I28" s="9"/>
      <c r="J28" s="9">
        <f>H28*G28</f>
        <v>12500</v>
      </c>
      <c r="K28" s="19">
        <f>H28/60*1.55</f>
        <v>6.4583333333333339</v>
      </c>
      <c r="L28" s="20"/>
      <c r="M28" s="20">
        <f>K28*60*G28</f>
        <v>19375.000000000004</v>
      </c>
    </row>
    <row r="29" spans="4:13" ht="15.75" x14ac:dyDescent="0.25">
      <c r="D29" s="44" t="s">
        <v>16</v>
      </c>
      <c r="E29" s="45"/>
      <c r="F29" s="22"/>
      <c r="G29" s="22"/>
      <c r="H29" s="22"/>
      <c r="I29" s="22"/>
      <c r="J29" s="22"/>
      <c r="K29" s="19"/>
      <c r="L29" s="20"/>
      <c r="M29" s="20"/>
    </row>
    <row r="30" spans="4:13" ht="45" x14ac:dyDescent="0.2">
      <c r="D30" s="2">
        <v>20</v>
      </c>
      <c r="E30" s="1" t="s">
        <v>47</v>
      </c>
      <c r="F30" s="9" t="s">
        <v>20</v>
      </c>
      <c r="G30" s="9">
        <v>2</v>
      </c>
      <c r="H30" s="12" t="s">
        <v>46</v>
      </c>
      <c r="I30" s="9"/>
      <c r="J30" s="9"/>
      <c r="K30" s="12" t="s">
        <v>46</v>
      </c>
      <c r="L30" s="20"/>
      <c r="M30" s="20"/>
    </row>
    <row r="31" spans="4:13" ht="15.75" x14ac:dyDescent="0.25">
      <c r="D31" s="39" t="s">
        <v>22</v>
      </c>
      <c r="E31" s="39"/>
      <c r="F31" s="22"/>
      <c r="G31" s="22"/>
      <c r="H31" s="22"/>
      <c r="I31" s="22"/>
      <c r="J31" s="22"/>
      <c r="K31" s="19"/>
      <c r="L31" s="20"/>
      <c r="M31" s="20"/>
    </row>
    <row r="32" spans="4:13" ht="15" x14ac:dyDescent="0.2">
      <c r="D32" s="2">
        <v>21</v>
      </c>
      <c r="E32" s="1" t="s">
        <v>23</v>
      </c>
      <c r="F32" s="9" t="s">
        <v>19</v>
      </c>
      <c r="G32" s="9">
        <v>300</v>
      </c>
      <c r="H32" s="9">
        <v>220</v>
      </c>
      <c r="I32" s="9"/>
      <c r="J32" s="9">
        <f>H32*G32</f>
        <v>66000</v>
      </c>
      <c r="K32" s="19">
        <f>H32/60*1.55</f>
        <v>5.6833333333333336</v>
      </c>
      <c r="L32" s="20"/>
      <c r="M32" s="20">
        <f>K32*60*G32</f>
        <v>102300</v>
      </c>
    </row>
    <row r="33" spans="4:13" ht="15.75" x14ac:dyDescent="0.25">
      <c r="D33" s="39" t="s">
        <v>21</v>
      </c>
      <c r="E33" s="39"/>
      <c r="F33" s="31"/>
      <c r="G33" s="32"/>
      <c r="H33" s="32"/>
      <c r="I33" s="32"/>
      <c r="J33" s="32"/>
      <c r="K33" s="33"/>
      <c r="L33" s="34"/>
      <c r="M33" s="35"/>
    </row>
    <row r="34" spans="4:13" ht="30" x14ac:dyDescent="0.2">
      <c r="D34" s="9">
        <v>22</v>
      </c>
      <c r="E34" s="7" t="s">
        <v>25</v>
      </c>
      <c r="F34" s="9" t="s">
        <v>20</v>
      </c>
      <c r="G34" s="9">
        <v>1</v>
      </c>
      <c r="H34" s="12" t="s">
        <v>29</v>
      </c>
      <c r="I34" s="12"/>
      <c r="J34" s="13"/>
      <c r="K34" s="12" t="s">
        <v>29</v>
      </c>
      <c r="L34" s="20"/>
      <c r="M34" s="20"/>
    </row>
    <row r="35" spans="4:13" ht="15.75" x14ac:dyDescent="0.25">
      <c r="D35" s="39" t="s">
        <v>26</v>
      </c>
      <c r="E35" s="39"/>
      <c r="F35" s="31"/>
      <c r="G35" s="32"/>
      <c r="H35" s="32"/>
      <c r="I35" s="32"/>
      <c r="J35" s="32"/>
      <c r="K35" s="33"/>
      <c r="L35" s="34"/>
      <c r="M35" s="35"/>
    </row>
    <row r="36" spans="4:13" ht="15" x14ac:dyDescent="0.2">
      <c r="D36" s="9">
        <v>23</v>
      </c>
      <c r="E36" s="7" t="s">
        <v>30</v>
      </c>
      <c r="F36" s="9" t="s">
        <v>19</v>
      </c>
      <c r="G36" s="9">
        <v>300</v>
      </c>
      <c r="H36" s="9">
        <v>200</v>
      </c>
      <c r="I36" s="9"/>
      <c r="J36" s="9">
        <f>H36*G36</f>
        <v>60000</v>
      </c>
      <c r="K36" s="20" t="s">
        <v>38</v>
      </c>
      <c r="L36" s="20"/>
      <c r="M36" s="20"/>
    </row>
    <row r="37" spans="4:13" ht="30" x14ac:dyDescent="0.2">
      <c r="D37" s="9">
        <v>24</v>
      </c>
      <c r="E37" s="7" t="s">
        <v>31</v>
      </c>
      <c r="F37" s="9" t="s">
        <v>19</v>
      </c>
      <c r="G37" s="9">
        <v>300</v>
      </c>
      <c r="H37" s="9">
        <v>200</v>
      </c>
      <c r="I37" s="9"/>
      <c r="J37" s="9">
        <f>H37*G37</f>
        <v>60000</v>
      </c>
      <c r="K37" s="20" t="s">
        <v>38</v>
      </c>
      <c r="L37" s="20"/>
      <c r="M37" s="20"/>
    </row>
    <row r="38" spans="4:13" ht="15.75" x14ac:dyDescent="0.25">
      <c r="D38" s="39" t="s">
        <v>4</v>
      </c>
      <c r="E38" s="39"/>
      <c r="F38" s="39"/>
      <c r="G38" s="39"/>
      <c r="H38" s="39"/>
      <c r="I38" s="14"/>
      <c r="J38" s="11">
        <f>SUM(J36,J32,J30,J28,J21:J26,J18,J14:J15,J16,J8:J12,J5:J6)</f>
        <v>919600</v>
      </c>
      <c r="K38" s="14"/>
      <c r="L38" s="14"/>
      <c r="M38" s="14">
        <f>SUM(M8:M32)+J5+J6</f>
        <v>1378875</v>
      </c>
    </row>
    <row r="39" spans="4:13" x14ac:dyDescent="0.2">
      <c r="F39" s="43"/>
      <c r="G39" s="43"/>
      <c r="H39" s="43"/>
      <c r="I39" s="43"/>
      <c r="J39" s="43"/>
    </row>
  </sheetData>
  <mergeCells count="15">
    <mergeCell ref="F39:J39"/>
    <mergeCell ref="D38:H38"/>
    <mergeCell ref="D27:E27"/>
    <mergeCell ref="D29:E29"/>
    <mergeCell ref="D31:E31"/>
    <mergeCell ref="D33:E33"/>
    <mergeCell ref="D35:E35"/>
    <mergeCell ref="F2:J2"/>
    <mergeCell ref="K2:M2"/>
    <mergeCell ref="D2:E2"/>
    <mergeCell ref="D20:E20"/>
    <mergeCell ref="D13:E13"/>
    <mergeCell ref="D7:E7"/>
    <mergeCell ref="D4:E4"/>
    <mergeCell ref="D17:E17"/>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אורי נחום</dc:creator>
  <cp:lastModifiedBy>אורי נחום</cp:lastModifiedBy>
  <dcterms:created xsi:type="dcterms:W3CDTF">2024-01-17T05:47:05Z</dcterms:created>
  <dcterms:modified xsi:type="dcterms:W3CDTF">2024-02-19T18:46:17Z</dcterms:modified>
</cp:coreProperties>
</file>